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eal Calculator" sheetId="1" state="visible" r:id="rId3"/>
    <sheet name="Glossary" sheetId="2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<sst xmlns="http://schemas.openxmlformats.org/spreadsheetml/2006/main" count="95" uniqueCount="93">
  <si>
    <t xml:space="preserve">WHOLESALE DEAL CALCULATOR</t>
  </si>
  <si>
    <t xml:space="preserve">Enter your numbers in the BLUE cells. Yellow cells are key assumptions. See GLOSSARY tab for term definitions.</t>
  </si>
  <si>
    <t xml:space="preserve">PROPERTY INFORMATION</t>
  </si>
  <si>
    <t xml:space="preserve">DEAL METRICS</t>
  </si>
  <si>
    <t xml:space="preserve">Property Address</t>
  </si>
  <si>
    <t xml:space="preserve">123 Main Street</t>
  </si>
  <si>
    <t xml:space="preserve">MAO (Maximum Allowable Offer)</t>
  </si>
  <si>
    <t xml:space="preserve">City, State, ZIP</t>
  </si>
  <si>
    <t xml:space="preserve">Tampa, FL 33601</t>
  </si>
  <si>
    <t xml:space="preserve">Your Max Offer to Seller</t>
  </si>
  <si>
    <t xml:space="preserve">Property Type</t>
  </si>
  <si>
    <t xml:space="preserve">Single Family</t>
  </si>
  <si>
    <t xml:space="preserve">Your Offer Price</t>
  </si>
  <si>
    <t xml:space="preserve">Bedrooms</t>
  </si>
  <si>
    <t xml:space="preserve">Offer vs Max Offer Difference</t>
  </si>
  <si>
    <t xml:space="preserve">Bathrooms</t>
  </si>
  <si>
    <t xml:space="preserve">Offer % of ARV</t>
  </si>
  <si>
    <t xml:space="preserve">Square Footage</t>
  </si>
  <si>
    <t xml:space="preserve">Equity Spread</t>
  </si>
  <si>
    <t xml:space="preserve">Year Built</t>
  </si>
  <si>
    <t xml:space="preserve">Discount from Asking</t>
  </si>
  <si>
    <t xml:space="preserve">Lot Size (sqft)</t>
  </si>
  <si>
    <t xml:space="preserve">WHOLESALE PROFIT ANALYSIS</t>
  </si>
  <si>
    <t xml:space="preserve">PURCHASE ANALYSIS</t>
  </si>
  <si>
    <t xml:space="preserve">Your Assignment Fee</t>
  </si>
  <si>
    <t xml:space="preserve">After Repair Value (ARV)</t>
  </si>
  <si>
    <t xml:space="preserve">Cash Buyer Purchase Price</t>
  </si>
  <si>
    <t xml:space="preserve">Estimated Repair Costs</t>
  </si>
  <si>
    <t xml:space="preserve">Buyer's Total Investment</t>
  </si>
  <si>
    <t xml:space="preserve">Asking Price</t>
  </si>
  <si>
    <t xml:space="preserve">Buyer's Potential Profit</t>
  </si>
  <si>
    <t xml:space="preserve">Buyer's ROI %</t>
  </si>
  <si>
    <t xml:space="preserve">Your Wholesale Fee ($)</t>
  </si>
  <si>
    <t xml:space="preserve">MAO % (Max Allowable Offer %)</t>
  </si>
  <si>
    <t xml:space="preserve">DEAL VERDICT</t>
  </si>
  <si>
    <t xml:space="preserve">Offer at or below Max Offer?</t>
  </si>
  <si>
    <t xml:space="preserve">Buyer Profit &gt; $25K?</t>
  </si>
  <si>
    <t xml:space="preserve">Buyer ROI &gt; 15%?</t>
  </si>
  <si>
    <t xml:space="preserve">COMPARABLE SALES (COMPS)</t>
  </si>
  <si>
    <t xml:space="preserve">Comp #</t>
  </si>
  <si>
    <t xml:space="preserve">Sold Price</t>
  </si>
  <si>
    <t xml:space="preserve">Comp 1</t>
  </si>
  <si>
    <t xml:space="preserve">Comp 2</t>
  </si>
  <si>
    <t xml:space="preserve">Comp 3</t>
  </si>
  <si>
    <t xml:space="preserve">Average</t>
  </si>
  <si>
    <t xml:space="preserve">HOW TO USE THIS CALCULATOR</t>
  </si>
  <si>
    <t xml:space="preserve">1. Enter property details in the Property Information section.</t>
  </si>
  <si>
    <t xml:space="preserve">2. Find the ARV by researching what similar fixed-up homes sold for recently in the area.</t>
  </si>
  <si>
    <t xml:space="preserve">3. Estimate repair costs - get a contractor quote when possible for accuracy.</t>
  </si>
  <si>
    <t xml:space="preserve">4. Enter the seller's asking price and your offer price.</t>
  </si>
  <si>
    <t xml:space="preserve">5. Set your wholesale fee - this is your profit when you assign the contract.</t>
  </si>
  <si>
    <t xml:space="preserve">6. Adjust the MAO % if needed (default is 70%).</t>
  </si>
  <si>
    <t xml:space="preserve">7. Review the Deal Metrics to see if the numbers work.</t>
  </si>
  <si>
    <t xml:space="preserve">8. Check the Deal Verdict section - aim for YES on all items.</t>
  </si>
  <si>
    <t xml:space="preserve">9. If the deal doesn't work, negotiate a lower price or walk away.</t>
  </si>
  <si>
    <t xml:space="preserve">WHOLESALING GLOSSARY</t>
  </si>
  <si>
    <t xml:space="preserve">Common terms explained in plain English</t>
  </si>
  <si>
    <t xml:space="preserve">TERM</t>
  </si>
  <si>
    <t xml:space="preserve">WHAT IT MEANS</t>
  </si>
  <si>
    <t xml:space="preserve">Wholesaling</t>
  </si>
  <si>
    <t xml:space="preserve">A strategy where you get a property under contract, then assign that contract to a cash buyer for a fee. You never actually buy the property yourself.</t>
  </si>
  <si>
    <t xml:space="preserve">ARV</t>
  </si>
  <si>
    <t xml:space="preserve">After Repair Value. What the property will be worth AFTER all repairs are complete. Find this by looking at recent sales of similar, renovated homes nearby (comps).</t>
  </si>
  <si>
    <t xml:space="preserve">Repair Costs</t>
  </si>
  <si>
    <t xml:space="preserve">The estimated cost to fix up the property - roof, HVAC, kitchen, bathrooms, flooring, paint, etc. Get a contractor quote when possible.</t>
  </si>
  <si>
    <t xml:space="preserve">MAO</t>
  </si>
  <si>
    <t xml:space="preserve">Maximum Allowable Offer. The HIGHEST price you should offer the seller. Getting a property at or below 70% of ARV (minus repairs and your fee) is what makes it a wholesale deal. Formula: MAO = (ARV x 70%) - Repairs - Your Fee.</t>
  </si>
  <si>
    <t xml:space="preserve">70% Rule</t>
  </si>
  <si>
    <t xml:space="preserve">Formula: Max Offer = (ARV x 70%) - Repairs - Your Fee. This ensures profit margin for everyone. Example: $160K ARV x 70% = $112K - $25K repairs - $5K fee = $82K max offer to seller.</t>
  </si>
  <si>
    <t xml:space="preserve">Assignment Fee</t>
  </si>
  <si>
    <t xml:space="preserve">YOUR profit. The fee you charge to assign your contract to the cash buyer. This is a flat dollar amount you negotiate.</t>
  </si>
  <si>
    <t xml:space="preserve">Cash Buyer</t>
  </si>
  <si>
    <t xml:space="preserve">An investor who buys properties with cash (no bank loan). They buy your contract, fix the house, and sell it for profit. They are your customer.</t>
  </si>
  <si>
    <t xml:space="preserve">The difference between ARV and (Repairs + Your Offer). This is the total profit potential in the deal before your fee.</t>
  </si>
  <si>
    <t xml:space="preserve">Comps</t>
  </si>
  <si>
    <t xml:space="preserve">Comparable sales. Recent sales of similar properties in the same area used to determine ARV. Look for similar size, beds, baths, and condition.</t>
  </si>
  <si>
    <t xml:space="preserve">Buyer's ROI</t>
  </si>
  <si>
    <t xml:space="preserve">Return on Investment for your cash buyer. Calculated as their profit divided by their total investment. Aim for 15%+ to attract buyers.</t>
  </si>
  <si>
    <t xml:space="preserve">Motivated Seller</t>
  </si>
  <si>
    <t xml:space="preserve">A property owner who needs to sell quickly (divorce, foreclosure, inheritance, relocation). More likely to accept below-market offers.</t>
  </si>
  <si>
    <t xml:space="preserve">Earnest Money</t>
  </si>
  <si>
    <t xml:space="preserve">A deposit given to the seller when signing the contract. Usually $100-$1,000. Shows you're serious about the deal.</t>
  </si>
  <si>
    <t xml:space="preserve">QUICK TIPS</t>
  </si>
  <si>
    <t xml:space="preserve">1.</t>
  </si>
  <si>
    <t xml:space="preserve">Always get the property under contract BEFORE looking for a buyer.</t>
  </si>
  <si>
    <t xml:space="preserve">2.</t>
  </si>
  <si>
    <t xml:space="preserve">Build your cash buyers list - have buyers ready when you find deals.</t>
  </si>
  <si>
    <t xml:space="preserve">3.</t>
  </si>
  <si>
    <t xml:space="preserve">The 70% rule is a guideline. Some buyers want more margin, some less.</t>
  </si>
  <si>
    <t xml:space="preserve">4.</t>
  </si>
  <si>
    <t xml:space="preserve">If a deal doesn't work at your numbers, it's okay to walk away.</t>
  </si>
  <si>
    <t xml:space="preserve">5.</t>
  </si>
  <si>
    <t xml:space="preserve">Your fee comes from the deal - you don't need money out of pocket to wholesale.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</si>
</sst>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\$#,##0"/>
    <numFmt numFmtId="166" formatCode="#,##0"/>
    <numFmt numFmtId="167" formatCode="0.0"/>
    <numFmt numFmtId="168" formatCode="0.0%"/>
    <numFmt numFmtId="169" formatCode="0"/>
    <numFmt numFmtId="170" formatCode="0%"/>
  </numFmts>
  <fonts count="14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2"/>
      <color rgb="FF2F5496"/>
      <name val="Cambria"/>
      <family val="0"/>
      <charset val="1"/>
    </font>
    <font>
      <i val="true"/>
      <sz val="11"/>
      <color rgb="FF666666"/>
      <name val="Cambria"/>
      <family val="0"/>
      <charset val="1"/>
    </font>
    <font>
      <b val="true"/>
      <sz val="14"/>
      <color rgb="FFFFFFFF"/>
      <name val="Cambria"/>
      <family val="0"/>
      <charset val="1"/>
    </font>
    <font>
      <sz val="12"/>
      <color rgb="FF000000"/>
      <name val="Cambria"/>
      <family val="0"/>
      <charset val="1"/>
    </font>
    <font>
      <sz val="12"/>
      <color rgb="FF0000FF"/>
      <name val="Cambria"/>
      <family val="0"/>
      <charset val="1"/>
    </font>
    <font>
      <b val="true"/>
      <sz val="12"/>
      <color rgb="FF000000"/>
      <name val="Cambria"/>
      <family val="0"/>
      <charset val="1"/>
    </font>
    <font>
      <b val="true"/>
      <sz val="13"/>
      <color rgb="FF000000"/>
      <name val="Cambria"/>
      <family val="0"/>
      <charset val="1"/>
    </font>
    <font>
      <sz val="11"/>
      <name val="Cambria"/>
      <family val="0"/>
      <charset val="1"/>
    </font>
    <font>
      <b val="true"/>
      <sz val="12"/>
      <name val="Cambria"/>
      <family val="0"/>
      <charset val="1"/>
    </font>
    <font>
      <b val="true"/>
      <sz val="11"/>
      <name val="Cambria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2F5496"/>
        <bgColor rgb="FF0066CC"/>
      </patternFill>
    </fill>
    <fill>
      <patternFill patternType="solid">
        <fgColor rgb="FFC6EFCE"/>
        <bgColor rgb="FFD6DCE5"/>
      </patternFill>
    </fill>
    <fill>
      <patternFill patternType="solid">
        <fgColor rgb="FFFFFF00"/>
        <bgColor rgb="FFFFFF00"/>
      </patternFill>
    </fill>
    <fill>
      <patternFill patternType="solid">
        <fgColor rgb="FFD6DCE5"/>
        <bgColor rgb="FFC6EFCE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9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9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8" fillId="4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8" fillId="4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69696"/>
      <rgbColor rgb="FF003366"/>
      <rgbColor rgb="FF339966"/>
      <rgbColor rgb="FF003300"/>
      <rgbColor rgb="FF333300"/>
      <rgbColor rgb="FF993300"/>
      <rgbColor rgb="FF993366"/>
      <rgbColor rgb="FF2F5496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2:F4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4"/>
    <col collapsed="false" customWidth="true" hidden="false" outlineLevel="0" max="2" min="2" style="0" width="36"/>
    <col collapsed="false" customWidth="true" hidden="false" outlineLevel="0" max="3" min="3" style="0" width="20"/>
    <col collapsed="false" customWidth="true" hidden="false" outlineLevel="0" max="4" min="4" style="0" width="5"/>
    <col collapsed="false" customWidth="true" hidden="false" outlineLevel="0" max="5" min="5" style="0" width="36"/>
    <col collapsed="false" customWidth="true" hidden="false" outlineLevel="0" max="6" min="6" style="0" width="20"/>
    <col collapsed="false" customWidth="true" hidden="true" outlineLevel="0" max="26" min="7" style="0" width="13"/>
  </cols>
  <sheetData>
    <row r="2" customFormat="false" ht="26.8" hidden="false" customHeight="false" outlineLevel="0" collapsed="false">
      <c r="B2" s="1" t="s">
        <v>0</v>
      </c>
      <c r="C2" s="1"/>
      <c r="D2" s="1"/>
      <c r="E2" s="1"/>
      <c r="F2" s="1"/>
    </row>
    <row r="3" customFormat="false" ht="15" hidden="false" customHeight="false" outlineLevel="0" collapsed="false">
      <c r="B3" s="2" t="s">
        <v>1</v>
      </c>
      <c r="C3" s="2"/>
      <c r="D3" s="2"/>
      <c r="E3" s="2"/>
      <c r="F3" s="2"/>
    </row>
    <row r="5" customFormat="false" ht="17.35" hidden="false" customHeight="false" outlineLevel="0" collapsed="false">
      <c r="B5" s="3" t="s">
        <v>2</v>
      </c>
      <c r="C5" s="3"/>
      <c r="E5" s="3" t="s">
        <v>3</v>
      </c>
      <c r="F5" s="3"/>
    </row>
    <row r="6" customFormat="false" ht="15" hidden="false" customHeight="false" outlineLevel="0" collapsed="false">
      <c r="B6" s="4" t="s">
        <v>4</v>
      </c>
      <c r="C6" s="5" t="s">
        <v>5</v>
      </c>
      <c r="E6" s="4" t="s">
        <v>6</v>
      </c>
      <c r="F6" s="6" t="n">
        <f aca="false">(C16*C21)-C17</f>
        <v>140000</v>
      </c>
    </row>
    <row r="7" customFormat="false" ht="15" hidden="false" customHeight="false" outlineLevel="0" collapsed="false">
      <c r="B7" s="4" t="s">
        <v>7</v>
      </c>
      <c r="C7" s="5" t="s">
        <v>8</v>
      </c>
      <c r="E7" s="4" t="s">
        <v>9</v>
      </c>
      <c r="F7" s="6" t="n">
        <f aca="false">F6-C20</f>
        <v>130000</v>
      </c>
    </row>
    <row r="8" customFormat="false" ht="15" hidden="false" customHeight="false" outlineLevel="0" collapsed="false">
      <c r="B8" s="4" t="s">
        <v>10</v>
      </c>
      <c r="C8" s="5" t="s">
        <v>11</v>
      </c>
      <c r="E8" s="4" t="s">
        <v>12</v>
      </c>
      <c r="F8" s="6" t="n">
        <f aca="false">C19</f>
        <v>140000</v>
      </c>
    </row>
    <row r="9" customFormat="false" ht="15" hidden="false" customHeight="false" outlineLevel="0" collapsed="false">
      <c r="B9" s="4" t="s">
        <v>13</v>
      </c>
      <c r="C9" s="7" t="n">
        <v>3</v>
      </c>
      <c r="E9" s="4" t="s">
        <v>14</v>
      </c>
      <c r="F9" s="6" t="n">
        <f aca="false">F7-C19</f>
        <v>-10000</v>
      </c>
    </row>
    <row r="10" customFormat="false" ht="15" hidden="false" customHeight="false" outlineLevel="0" collapsed="false">
      <c r="B10" s="4" t="s">
        <v>15</v>
      </c>
      <c r="C10" s="8" t="n">
        <v>2</v>
      </c>
      <c r="E10" s="4" t="s">
        <v>16</v>
      </c>
      <c r="F10" s="9" t="n">
        <f aca="false">C19/C16</f>
        <v>0.56</v>
      </c>
    </row>
    <row r="11" customFormat="false" ht="15" hidden="false" customHeight="false" outlineLevel="0" collapsed="false">
      <c r="B11" s="4" t="s">
        <v>17</v>
      </c>
      <c r="C11" s="7" t="n">
        <v>1500</v>
      </c>
      <c r="E11" s="4" t="s">
        <v>18</v>
      </c>
      <c r="F11" s="6" t="n">
        <f aca="false">C16-C17-C19</f>
        <v>75000</v>
      </c>
    </row>
    <row r="12" customFormat="false" ht="15" hidden="false" customHeight="false" outlineLevel="0" collapsed="false">
      <c r="B12" s="4" t="s">
        <v>19</v>
      </c>
      <c r="C12" s="10" t="n">
        <v>1985</v>
      </c>
      <c r="E12" s="4" t="s">
        <v>20</v>
      </c>
      <c r="F12" s="9" t="n">
        <f aca="false">IFERROR((C18-C19)/C18,0)</f>
        <v>0.125</v>
      </c>
    </row>
    <row r="13" customFormat="false" ht="15" hidden="false" customHeight="false" outlineLevel="0" collapsed="false">
      <c r="B13" s="4" t="s">
        <v>21</v>
      </c>
      <c r="C13" s="7" t="n">
        <v>7500</v>
      </c>
    </row>
    <row r="14" customFormat="false" ht="17.35" hidden="false" customHeight="false" outlineLevel="0" collapsed="false">
      <c r="E14" s="3" t="s">
        <v>22</v>
      </c>
      <c r="F14" s="3"/>
    </row>
    <row r="15" customFormat="false" ht="17.35" hidden="false" customHeight="false" outlineLevel="0" collapsed="false">
      <c r="B15" s="3" t="s">
        <v>23</v>
      </c>
      <c r="C15" s="3"/>
      <c r="E15" s="4" t="s">
        <v>24</v>
      </c>
      <c r="F15" s="11" t="n">
        <f aca="false">C20</f>
        <v>10000</v>
      </c>
    </row>
    <row r="16" customFormat="false" ht="15" hidden="false" customHeight="false" outlineLevel="0" collapsed="false">
      <c r="B16" s="4" t="s">
        <v>25</v>
      </c>
      <c r="C16" s="12" t="n">
        <v>250000</v>
      </c>
      <c r="E16" s="4" t="s">
        <v>26</v>
      </c>
      <c r="F16" s="6" t="n">
        <f aca="false">C19+C20</f>
        <v>150000</v>
      </c>
    </row>
    <row r="17" customFormat="false" ht="15" hidden="false" customHeight="false" outlineLevel="0" collapsed="false">
      <c r="B17" s="4" t="s">
        <v>27</v>
      </c>
      <c r="C17" s="12" t="n">
        <v>35000</v>
      </c>
      <c r="E17" s="4" t="s">
        <v>28</v>
      </c>
      <c r="F17" s="6" t="n">
        <f aca="false">F16+C17</f>
        <v>185000</v>
      </c>
    </row>
    <row r="18" customFormat="false" ht="15" hidden="false" customHeight="false" outlineLevel="0" collapsed="false">
      <c r="B18" s="4" t="s">
        <v>29</v>
      </c>
      <c r="C18" s="13" t="n">
        <v>160000</v>
      </c>
      <c r="E18" s="4" t="s">
        <v>30</v>
      </c>
      <c r="F18" s="6" t="n">
        <f aca="false">C16-F17</f>
        <v>65000</v>
      </c>
    </row>
    <row r="19" customFormat="false" ht="15" hidden="false" customHeight="false" outlineLevel="0" collapsed="false">
      <c r="B19" s="4" t="s">
        <v>12</v>
      </c>
      <c r="C19" s="12" t="n">
        <v>140000</v>
      </c>
      <c r="E19" s="4" t="s">
        <v>31</v>
      </c>
      <c r="F19" s="9" t="n">
        <f aca="false">IFERROR(F18/F17,0)</f>
        <v>0.351351351351351</v>
      </c>
    </row>
    <row r="20" customFormat="false" ht="15" hidden="false" customHeight="false" outlineLevel="0" collapsed="false">
      <c r="B20" s="4" t="s">
        <v>32</v>
      </c>
      <c r="C20" s="12" t="n">
        <v>10000</v>
      </c>
    </row>
    <row r="21" customFormat="false" ht="17.35" hidden="false" customHeight="false" outlineLevel="0" collapsed="false">
      <c r="B21" s="4" t="s">
        <v>33</v>
      </c>
      <c r="C21" s="14" t="n">
        <v>0.7</v>
      </c>
      <c r="E21" s="3" t="s">
        <v>34</v>
      </c>
      <c r="F21" s="3"/>
    </row>
    <row r="22" customFormat="false" ht="15" hidden="false" customHeight="false" outlineLevel="0" collapsed="false">
      <c r="E22" s="4" t="s">
        <v>35</v>
      </c>
      <c r="F22" s="15" t="str">
        <f aca="false">IF(C19&lt;=F7,"YES","NO")</f>
        <v>NO</v>
      </c>
    </row>
    <row r="23" customFormat="false" ht="15" hidden="false" customHeight="false" outlineLevel="0" collapsed="false">
      <c r="E23" s="4" t="s">
        <v>36</v>
      </c>
      <c r="F23" s="15" t="str">
        <f aca="false">IF(F18&gt;=25000,"YES","NO")</f>
        <v>YES</v>
      </c>
    </row>
    <row r="24" customFormat="false" ht="15" hidden="false" customHeight="false" outlineLevel="0" collapsed="false">
      <c r="E24" s="4" t="s">
        <v>37</v>
      </c>
      <c r="F24" s="15" t="str">
        <f aca="false">IF(F19&gt;=0.15,"YES","NO")</f>
        <v>YES</v>
      </c>
    </row>
    <row r="26" customFormat="false" ht="17.35" hidden="false" customHeight="false" outlineLevel="0" collapsed="false">
      <c r="B26" s="3" t="s">
        <v>38</v>
      </c>
      <c r="C26" s="3"/>
    </row>
    <row r="27" customFormat="false" ht="15" hidden="false" customHeight="false" outlineLevel="0" collapsed="false">
      <c r="B27" s="16" t="s">
        <v>39</v>
      </c>
      <c r="C27" s="16" t="s">
        <v>40</v>
      </c>
    </row>
    <row r="28" customFormat="false" ht="15" hidden="false" customHeight="false" outlineLevel="0" collapsed="false">
      <c r="B28" s="17" t="s">
        <v>41</v>
      </c>
      <c r="C28" s="13"/>
    </row>
    <row r="29" customFormat="false" ht="15" hidden="false" customHeight="false" outlineLevel="0" collapsed="false">
      <c r="B29" s="17" t="s">
        <v>42</v>
      </c>
      <c r="C29" s="13"/>
    </row>
    <row r="30" customFormat="false" ht="15" hidden="false" customHeight="false" outlineLevel="0" collapsed="false">
      <c r="B30" s="17" t="s">
        <v>43</v>
      </c>
      <c r="C30" s="13"/>
    </row>
    <row r="31" customFormat="false" ht="15" hidden="false" customHeight="false" outlineLevel="0" collapsed="false">
      <c r="B31" s="16" t="s">
        <v>44</v>
      </c>
      <c r="C31" s="18" t="n">
        <f aca="false">IFERROR(AVERAGE(C28:C30),0)</f>
        <v>0</v>
      </c>
    </row>
    <row r="33" customFormat="false" ht="16.15" hidden="false" customHeight="false" outlineLevel="0" collapsed="false">
      <c r="B33" s="19" t="s">
        <v>45</v>
      </c>
      <c r="C33" s="19"/>
      <c r="D33" s="19"/>
      <c r="E33" s="19"/>
      <c r="F33" s="19"/>
    </row>
    <row r="34" customFormat="false" ht="15" hidden="false" customHeight="false" outlineLevel="0" collapsed="false">
      <c r="B34" s="20" t="s">
        <v>46</v>
      </c>
      <c r="C34" s="20"/>
      <c r="D34" s="20"/>
      <c r="E34" s="20"/>
      <c r="F34" s="20"/>
    </row>
    <row r="35" customFormat="false" ht="15" hidden="false" customHeight="false" outlineLevel="0" collapsed="false">
      <c r="B35" s="20" t="s">
        <v>47</v>
      </c>
      <c r="C35" s="20"/>
      <c r="D35" s="20"/>
      <c r="E35" s="20"/>
      <c r="F35" s="20"/>
    </row>
    <row r="36" customFormat="false" ht="15" hidden="false" customHeight="false" outlineLevel="0" collapsed="false">
      <c r="B36" s="20" t="s">
        <v>48</v>
      </c>
      <c r="C36" s="20"/>
      <c r="D36" s="20"/>
      <c r="E36" s="20"/>
      <c r="F36" s="20"/>
    </row>
    <row r="37" customFormat="false" ht="15" hidden="false" customHeight="false" outlineLevel="0" collapsed="false">
      <c r="B37" s="20" t="s">
        <v>49</v>
      </c>
      <c r="C37" s="20"/>
      <c r="D37" s="20"/>
      <c r="E37" s="20"/>
      <c r="F37" s="20"/>
    </row>
    <row r="38" customFormat="false" ht="15" hidden="false" customHeight="false" outlineLevel="0" collapsed="false">
      <c r="B38" s="20" t="s">
        <v>50</v>
      </c>
      <c r="C38" s="20"/>
      <c r="D38" s="20"/>
      <c r="E38" s="20"/>
      <c r="F38" s="20"/>
    </row>
    <row r="39" customFormat="false" ht="15" hidden="false" customHeight="false" outlineLevel="0" collapsed="false">
      <c r="B39" s="20" t="s">
        <v>51</v>
      </c>
      <c r="C39" s="20"/>
      <c r="D39" s="20"/>
      <c r="E39" s="20"/>
      <c r="F39" s="20"/>
    </row>
    <row r="40" customFormat="false" ht="15" hidden="false" customHeight="false" outlineLevel="0" collapsed="false">
      <c r="B40" s="20" t="s">
        <v>52</v>
      </c>
      <c r="C40" s="20"/>
      <c r="D40" s="20"/>
      <c r="E40" s="20"/>
      <c r="F40" s="20"/>
    </row>
    <row r="41" customFormat="false" ht="15" hidden="false" customHeight="false" outlineLevel="0" collapsed="false">
      <c r="B41" s="20" t="s">
        <v>53</v>
      </c>
      <c r="C41" s="20"/>
      <c r="D41" s="20"/>
      <c r="E41" s="20"/>
      <c r="F41" s="20"/>
    </row>
    <row r="42" customFormat="false" ht="15" hidden="false" customHeight="false" outlineLevel="0" collapsed="false">
      <c r="B42" s="20" t="s">
        <v>54</v>
      </c>
      <c r="C42" s="20"/>
      <c r="D42" s="20"/>
      <c r="E42" s="20"/>
      <c r="F42" s="20"/>
    </row>
  </sheetData>
  <mergeCells count="18">
    <mergeCell ref="B2:F2"/>
    <mergeCell ref="B3:F3"/>
    <mergeCell ref="B5:C5"/>
    <mergeCell ref="E5:F5"/>
    <mergeCell ref="E14:F14"/>
    <mergeCell ref="B15:C15"/>
    <mergeCell ref="E21:F21"/>
    <mergeCell ref="B26:C26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2:C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3"/>
    <col collapsed="false" customWidth="true" hidden="false" outlineLevel="0" max="2" min="2" style="0" width="28"/>
    <col collapsed="false" customWidth="true" hidden="false" outlineLevel="0" max="3" min="3" style="0" width="80"/>
    <col collapsed="false" customWidth="true" hidden="true" outlineLevel="0" max="26" min="4" style="0" width="13"/>
  </cols>
  <sheetData>
    <row r="2" customFormat="false" ht="26.8" hidden="false" customHeight="false" outlineLevel="0" collapsed="false">
      <c r="B2" s="1" t="s">
        <v>55</v>
      </c>
      <c r="C2" s="1"/>
    </row>
    <row r="3" customFormat="false" ht="15" hidden="false" customHeight="false" outlineLevel="0" collapsed="false">
      <c r="B3" s="2" t="s">
        <v>56</v>
      </c>
      <c r="C3" s="2"/>
    </row>
    <row r="5" customFormat="false" ht="17.35" hidden="false" customHeight="false" outlineLevel="0" collapsed="false">
      <c r="B5" s="21" t="s">
        <v>57</v>
      </c>
      <c r="C5" s="21" t="s">
        <v>58</v>
      </c>
    </row>
    <row r="6" customFormat="false" ht="45" hidden="false" customHeight="true" outlineLevel="0" collapsed="false">
      <c r="B6" s="22" t="s">
        <v>59</v>
      </c>
      <c r="C6" s="23" t="s">
        <v>60</v>
      </c>
    </row>
    <row r="7" customFormat="false" ht="45" hidden="false" customHeight="true" outlineLevel="0" collapsed="false">
      <c r="B7" s="22" t="s">
        <v>61</v>
      </c>
      <c r="C7" s="23" t="s">
        <v>62</v>
      </c>
    </row>
    <row r="8" customFormat="false" ht="45" hidden="false" customHeight="true" outlineLevel="0" collapsed="false">
      <c r="B8" s="22" t="s">
        <v>63</v>
      </c>
      <c r="C8" s="23" t="s">
        <v>64</v>
      </c>
    </row>
    <row r="9" customFormat="false" ht="45" hidden="false" customHeight="true" outlineLevel="0" collapsed="false">
      <c r="B9" s="22" t="s">
        <v>65</v>
      </c>
      <c r="C9" s="23" t="s">
        <v>66</v>
      </c>
    </row>
    <row r="10" customFormat="false" ht="45" hidden="false" customHeight="true" outlineLevel="0" collapsed="false">
      <c r="B10" s="22" t="s">
        <v>67</v>
      </c>
      <c r="C10" s="23" t="s">
        <v>68</v>
      </c>
    </row>
    <row r="11" customFormat="false" ht="45" hidden="false" customHeight="true" outlineLevel="0" collapsed="false">
      <c r="B11" s="22" t="s">
        <v>69</v>
      </c>
      <c r="C11" s="23" t="s">
        <v>70</v>
      </c>
    </row>
    <row r="12" customFormat="false" ht="45" hidden="false" customHeight="true" outlineLevel="0" collapsed="false">
      <c r="B12" s="22" t="s">
        <v>71</v>
      </c>
      <c r="C12" s="23" t="s">
        <v>72</v>
      </c>
    </row>
    <row r="13" customFormat="false" ht="45" hidden="false" customHeight="true" outlineLevel="0" collapsed="false">
      <c r="B13" s="22" t="s">
        <v>18</v>
      </c>
      <c r="C13" s="23" t="s">
        <v>73</v>
      </c>
    </row>
    <row r="14" customFormat="false" ht="45" hidden="false" customHeight="true" outlineLevel="0" collapsed="false">
      <c r="B14" s="22" t="s">
        <v>74</v>
      </c>
      <c r="C14" s="23" t="s">
        <v>75</v>
      </c>
    </row>
    <row r="15" customFormat="false" ht="45" hidden="false" customHeight="true" outlineLevel="0" collapsed="false">
      <c r="B15" s="22" t="s">
        <v>76</v>
      </c>
      <c r="C15" s="23" t="s">
        <v>77</v>
      </c>
    </row>
    <row r="16" customFormat="false" ht="45" hidden="false" customHeight="true" outlineLevel="0" collapsed="false">
      <c r="B16" s="22" t="s">
        <v>78</v>
      </c>
      <c r="C16" s="23" t="s">
        <v>79</v>
      </c>
    </row>
    <row r="17" customFormat="false" ht="45" hidden="false" customHeight="true" outlineLevel="0" collapsed="false">
      <c r="B17" s="22" t="s">
        <v>80</v>
      </c>
      <c r="C17" s="23" t="s">
        <v>81</v>
      </c>
    </row>
    <row r="20" customFormat="false" ht="16.15" hidden="false" customHeight="false" outlineLevel="0" collapsed="false">
      <c r="B20" s="19" t="s">
        <v>82</v>
      </c>
      <c r="C20" s="19"/>
    </row>
    <row r="21" customFormat="false" ht="15" hidden="false" customHeight="false" outlineLevel="0" collapsed="false">
      <c r="B21" s="24" t="s">
        <v>83</v>
      </c>
      <c r="C21" s="25" t="s">
        <v>84</v>
      </c>
    </row>
    <row r="22" customFormat="false" ht="15" hidden="false" customHeight="false" outlineLevel="0" collapsed="false">
      <c r="B22" s="24" t="s">
        <v>85</v>
      </c>
      <c r="C22" s="25" t="s">
        <v>86</v>
      </c>
    </row>
    <row r="23" customFormat="false" ht="15" hidden="false" customHeight="false" outlineLevel="0" collapsed="false">
      <c r="B23" s="24" t="s">
        <v>87</v>
      </c>
      <c r="C23" s="25" t="s">
        <v>88</v>
      </c>
    </row>
    <row r="24" customFormat="false" ht="15" hidden="false" customHeight="false" outlineLevel="0" collapsed="false">
      <c r="B24" s="24" t="s">
        <v>89</v>
      </c>
      <c r="C24" s="25" t="s">
        <v>90</v>
      </c>
    </row>
    <row r="25" customFormat="false" ht="15" hidden="false" customHeight="false" outlineLevel="0" collapsed="false">
      <c r="B25" s="24" t="s">
        <v>91</v>
      </c>
      <c r="C25" s="25" t="s">
        <v>92</v>
      </c>
    </row>
  </sheetData>
  <mergeCells count="3">
    <mergeCell ref="B2:C2"/>
    <mergeCell ref="B3:C3"/>
    <mergeCell ref="B20:C20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2026-01-03T15:00:32Z</dcterms:created>
  <dc:creator>openpyxl</dc:creator>
  <dc:description/>
  <dc:language>en-US</dc:language>
  <cp:lastModifiedBy/>
  <dcterms:modified xsi:type="dcterms:W3CDTF">2026-01-03T15:00:32Z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